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yn.groce\Desktop\"/>
    </mc:Choice>
  </mc:AlternateContent>
  <xr:revisionPtr revIDLastSave="0" documentId="8_{E8D3B8B7-963D-449F-BEE4-DD3062875821}" xr6:coauthVersionLast="47" xr6:coauthVersionMax="47" xr10:uidLastSave="{00000000-0000-0000-0000-000000000000}"/>
  <bookViews>
    <workbookView xWindow="57480" yWindow="-2070" windowWidth="29040" windowHeight="15720" xr2:uid="{408CAFA7-C42F-44CE-8971-F666A20F8DF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E87" i="1"/>
  <c r="I87" i="1" s="1"/>
  <c r="E86" i="1"/>
  <c r="E89" i="1" s="1"/>
  <c r="F82" i="1"/>
  <c r="E82" i="1"/>
  <c r="I80" i="1"/>
  <c r="G80" i="1"/>
  <c r="F80" i="1"/>
  <c r="E80" i="1"/>
  <c r="F79" i="1"/>
  <c r="G79" i="1" s="1"/>
  <c r="G82" i="1" s="1"/>
  <c r="E79" i="1"/>
  <c r="I79" i="1" s="1"/>
  <c r="F75" i="1"/>
  <c r="E73" i="1"/>
  <c r="E75" i="1" s="1"/>
  <c r="I72" i="1"/>
  <c r="G72" i="1"/>
  <c r="E72" i="1"/>
  <c r="F66" i="1"/>
  <c r="G66" i="1" s="1"/>
  <c r="E66" i="1"/>
  <c r="I66" i="1" s="1"/>
  <c r="F65" i="1"/>
  <c r="F68" i="1" s="1"/>
  <c r="E65" i="1"/>
  <c r="E68" i="1" s="1"/>
  <c r="F61" i="1"/>
  <c r="F59" i="1"/>
  <c r="G59" i="1" s="1"/>
  <c r="E59" i="1"/>
  <c r="I59" i="1" s="1"/>
  <c r="F58" i="1"/>
  <c r="G58" i="1" s="1"/>
  <c r="G61" i="1" s="1"/>
  <c r="E58" i="1"/>
  <c r="E61" i="1" s="1"/>
  <c r="F50" i="1"/>
  <c r="F47" i="1"/>
  <c r="G47" i="1" s="1"/>
  <c r="E47" i="1"/>
  <c r="I47" i="1" s="1"/>
  <c r="F46" i="1"/>
  <c r="G46" i="1" s="1"/>
  <c r="E46" i="1"/>
  <c r="F45" i="1"/>
  <c r="G45" i="1" s="1"/>
  <c r="E45" i="1"/>
  <c r="I45" i="1" s="1"/>
  <c r="I44" i="1"/>
  <c r="G44" i="1"/>
  <c r="F44" i="1"/>
  <c r="E44" i="1"/>
  <c r="F43" i="1"/>
  <c r="G43" i="1" s="1"/>
  <c r="E43" i="1"/>
  <c r="I43" i="1" s="1"/>
  <c r="F42" i="1"/>
  <c r="G42" i="1" s="1"/>
  <c r="E42" i="1"/>
  <c r="I42" i="1" s="1"/>
  <c r="F41" i="1"/>
  <c r="G41" i="1" s="1"/>
  <c r="G50" i="1" s="1"/>
  <c r="E41" i="1"/>
  <c r="E50" i="1" s="1"/>
  <c r="F34" i="1"/>
  <c r="G34" i="1" s="1"/>
  <c r="E34" i="1"/>
  <c r="I34" i="1" s="1"/>
  <c r="F33" i="1"/>
  <c r="G33" i="1" s="1"/>
  <c r="E33" i="1"/>
  <c r="F32" i="1"/>
  <c r="G32" i="1" s="1"/>
  <c r="E32" i="1"/>
  <c r="I32" i="1" s="1"/>
  <c r="F31" i="1"/>
  <c r="G31" i="1" s="1"/>
  <c r="E31" i="1"/>
  <c r="I31" i="1" s="1"/>
  <c r="F30" i="1"/>
  <c r="G30" i="1" s="1"/>
  <c r="E30" i="1"/>
  <c r="I30" i="1" s="1"/>
  <c r="F29" i="1"/>
  <c r="G29" i="1" s="1"/>
  <c r="E29" i="1"/>
  <c r="I29" i="1" s="1"/>
  <c r="I28" i="1"/>
  <c r="G28" i="1"/>
  <c r="F28" i="1"/>
  <c r="E28" i="1"/>
  <c r="F27" i="1"/>
  <c r="G27" i="1" s="1"/>
  <c r="E27" i="1"/>
  <c r="I27" i="1" s="1"/>
  <c r="F26" i="1"/>
  <c r="G26" i="1" s="1"/>
  <c r="E26" i="1"/>
  <c r="I26" i="1" s="1"/>
  <c r="F25" i="1"/>
  <c r="F37" i="1" s="1"/>
  <c r="E25" i="1"/>
  <c r="E37" i="1" s="1"/>
  <c r="F18" i="1"/>
  <c r="G18" i="1" s="1"/>
  <c r="E18" i="1"/>
  <c r="F17" i="1"/>
  <c r="G17" i="1" s="1"/>
  <c r="E17" i="1"/>
  <c r="I17" i="1" s="1"/>
  <c r="F16" i="1"/>
  <c r="G16" i="1" s="1"/>
  <c r="E16" i="1"/>
  <c r="I16" i="1" s="1"/>
  <c r="F15" i="1"/>
  <c r="G15" i="1" s="1"/>
  <c r="E15" i="1"/>
  <c r="I15" i="1" s="1"/>
  <c r="F14" i="1"/>
  <c r="G14" i="1" s="1"/>
  <c r="E14" i="1"/>
  <c r="I14" i="1" s="1"/>
  <c r="F13" i="1"/>
  <c r="G13" i="1" s="1"/>
  <c r="E13" i="1"/>
  <c r="I13" i="1" s="1"/>
  <c r="I12" i="1"/>
  <c r="G12" i="1"/>
  <c r="F12" i="1"/>
  <c r="E12" i="1"/>
  <c r="F11" i="1"/>
  <c r="G11" i="1" s="1"/>
  <c r="E11" i="1"/>
  <c r="I11" i="1" s="1"/>
  <c r="F10" i="1"/>
  <c r="F21" i="1" s="1"/>
  <c r="F53" i="1" s="1"/>
  <c r="E10" i="1"/>
  <c r="E21" i="1" s="1"/>
  <c r="E53" i="1" s="1"/>
  <c r="A3" i="1"/>
  <c r="G25" i="1" l="1"/>
  <c r="G37" i="1" s="1"/>
  <c r="I25" i="1"/>
  <c r="I41" i="1"/>
  <c r="G65" i="1"/>
  <c r="G68" i="1" s="1"/>
  <c r="I73" i="1"/>
  <c r="I65" i="1"/>
  <c r="G10" i="1"/>
  <c r="G21" i="1" s="1"/>
  <c r="G53" i="1" s="1"/>
  <c r="G86" i="1"/>
  <c r="I10" i="1"/>
  <c r="I86" i="1"/>
  <c r="I58" i="1"/>
  <c r="G87" i="1"/>
  <c r="G73" i="1"/>
  <c r="G75" i="1" s="1"/>
  <c r="G89" i="1" l="1"/>
</calcChain>
</file>

<file path=xl/sharedStrings.xml><?xml version="1.0" encoding="utf-8"?>
<sst xmlns="http://schemas.openxmlformats.org/spreadsheetml/2006/main" count="67" uniqueCount="55">
  <si>
    <t>City of Erlanger</t>
  </si>
  <si>
    <t>Revenue &amp; Expense Statement  &amp; Prior Year Comparison - All Funds</t>
  </si>
  <si>
    <t>(UNAUDITED)</t>
  </si>
  <si>
    <t>Year to Date Actual</t>
  </si>
  <si>
    <t>2025-2026 Budget</t>
  </si>
  <si>
    <t>% of Budget Used</t>
  </si>
  <si>
    <t>Budget Remaining</t>
  </si>
  <si>
    <t>GENERAL FUND REVENUES</t>
  </si>
  <si>
    <t>General Revenue</t>
  </si>
  <si>
    <t>Property Taxes</t>
  </si>
  <si>
    <t>Licenses and Permits</t>
  </si>
  <si>
    <t>Intergovernmental</t>
  </si>
  <si>
    <t>Uses of Property</t>
  </si>
  <si>
    <t>Charges for Service</t>
  </si>
  <si>
    <t>Fines &amp; Forfeitures</t>
  </si>
  <si>
    <t>Interest</t>
  </si>
  <si>
    <t>Miscellaneous</t>
  </si>
  <si>
    <t>Transfer In</t>
  </si>
  <si>
    <t>TOTAL GENERAL FUND REVENUE</t>
  </si>
  <si>
    <t>GENERAL FUND EXPENDITURES</t>
  </si>
  <si>
    <t>Account Group</t>
  </si>
  <si>
    <t>Payroll</t>
  </si>
  <si>
    <t>Fringe Benefits</t>
  </si>
  <si>
    <t>Contractual Services</t>
  </si>
  <si>
    <t>Material &amp; Supplies</t>
  </si>
  <si>
    <t>Communications</t>
  </si>
  <si>
    <t>Utilities</t>
  </si>
  <si>
    <t>Sundry Expenses</t>
  </si>
  <si>
    <t>Public Awareness Spec Events</t>
  </si>
  <si>
    <t>Debt Service</t>
  </si>
  <si>
    <t>Transfers and Other Uses</t>
  </si>
  <si>
    <t>TOTAL GENERAL FUND EXPENDITURES</t>
  </si>
  <si>
    <t>Department</t>
  </si>
  <si>
    <t>General Government</t>
  </si>
  <si>
    <t>IT</t>
  </si>
  <si>
    <t xml:space="preserve">Police </t>
  </si>
  <si>
    <t>Fire</t>
  </si>
  <si>
    <t>Public Works</t>
  </si>
  <si>
    <t xml:space="preserve">Transfers out </t>
  </si>
  <si>
    <t>REV OVER &lt;UNDER&gt; EXP</t>
  </si>
  <si>
    <t>EMPLOYEE HEALTH FUND</t>
  </si>
  <si>
    <t>Employee Health Fund Revenues</t>
  </si>
  <si>
    <t>Employee Health Fund Expenditures</t>
  </si>
  <si>
    <t>CAPITAL ASSETS FUND</t>
  </si>
  <si>
    <t>Capital Assets Fund Revenues</t>
  </si>
  <si>
    <t>Capital Assets Fund Expenditures</t>
  </si>
  <si>
    <t>POLICE SEIZURE FUND</t>
  </si>
  <si>
    <t>Police Seizure Fund Revenues</t>
  </si>
  <si>
    <t>Police Seizure Fund Expenditures</t>
  </si>
  <si>
    <t>PARK IMPROVEMENT FUND</t>
  </si>
  <si>
    <t>Park Improvement Fund Revenues</t>
  </si>
  <si>
    <t>Park Improvement Fund Expenditures</t>
  </si>
  <si>
    <t>TIF FUND</t>
  </si>
  <si>
    <t>TIF Fund Revenues</t>
  </si>
  <si>
    <t>TIF Fund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</si>
</sst>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1" fillId="0" borderId="0" xfId="0" applyNumberFormat="1" applyFont="1" applyAlignment="1">
      <alignment horizontal="right"/>
    </xf>
    <xf numFmtId="0" fontId="1" fillId="0" borderId="0" xfId="0" applyFont="1"/>
    <xf numFmtId="43" fontId="1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43" fontId="2" fillId="0" borderId="0" xfId="0" applyNumberFormat="1" applyFont="1"/>
    <xf numFmtId="10" fontId="2" fillId="0" borderId="0" xfId="0" applyNumberFormat="1" applyFont="1" applyAlignment="1">
      <alignment horizontal="right"/>
    </xf>
    <xf numFmtId="0" fontId="5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left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43" fontId="6" fillId="0" borderId="0" xfId="0" applyNumberFormat="1" applyFont="1"/>
    <xf numFmtId="9" fontId="2" fillId="0" borderId="0" xfId="0" applyNumberFormat="1" applyFont="1"/>
    <xf numFmtId="165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0" borderId="1" xfId="0" applyNumberFormat="1" applyFont="1" applyBorder="1"/>
    <xf numFmtId="164" fontId="1" fillId="0" borderId="0" xfId="0" applyNumberFormat="1" applyFont="1"/>
    <xf numFmtId="10" fontId="1" fillId="0" borderId="0" xfId="0" applyNumberFormat="1" applyFont="1" applyAlignment="1">
      <alignment horizontal="right" wrapText="1"/>
    </xf>
    <xf numFmtId="43" fontId="1" fillId="0" borderId="0" xfId="0" applyNumberFormat="1" applyFont="1"/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1" xfId="0" applyNumberFormat="1" applyFont="1" applyBorder="1"/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43" fontId="1" fillId="0" borderId="2" xfId="0" applyNumberFormat="1" applyFont="1" applyBorder="1"/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0</xdr:rowOff>
    </xdr:from>
    <xdr:ext cx="2038350" cy="1295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4287A3FD-F46C-4803-8269-46FD6592D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0"/>
          <a:ext cx="2038350" cy="1295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April%202026.xlsx" TargetMode="External"/><Relationship Id="rId2" Type="http://schemas.openxmlformats.org/officeDocument/2006/relationships/externalLinkPath" Target="file:///C:\Users\lauryn.groce\Downloads\April%202026.xlsx" TargetMode="External"/><Relationship Id="rId1" Type="http://schemas.openxmlformats.org/officeDocument/2006/relationships/externalLinkPath" Target="/Users/lauryn.groce/Downloads/Ap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Gen Fund"/>
      <sheetName val="Employee Health Fund"/>
      <sheetName val="Capital Assets Fund"/>
      <sheetName val="Park Fund"/>
      <sheetName val="Fund Balance"/>
      <sheetName val="FY2026"/>
      <sheetName val="FY2025"/>
      <sheetName val="Data (2)"/>
    </sheetNames>
    <sheetDataSet>
      <sheetData sheetId="0"/>
      <sheetData sheetId="1">
        <row r="4">
          <cell r="A4" t="str">
            <v>For The Period Ending April 30, 2026</v>
          </cell>
        </row>
        <row r="11">
          <cell r="G11">
            <v>4638608</v>
          </cell>
          <cell r="H11">
            <v>4589661.3499999996</v>
          </cell>
        </row>
        <row r="12">
          <cell r="G12">
            <v>14085536</v>
          </cell>
          <cell r="H12">
            <v>7647204.8799999999</v>
          </cell>
        </row>
        <row r="13">
          <cell r="G13">
            <v>1032433</v>
          </cell>
          <cell r="H13">
            <v>877971.6</v>
          </cell>
        </row>
        <row r="14">
          <cell r="G14">
            <v>38678</v>
          </cell>
          <cell r="H14">
            <v>41849.980000000003</v>
          </cell>
        </row>
        <row r="15">
          <cell r="G15">
            <v>983507</v>
          </cell>
          <cell r="H15">
            <v>1010113.22</v>
          </cell>
        </row>
        <row r="16">
          <cell r="G16">
            <v>30409</v>
          </cell>
          <cell r="H16">
            <v>53244.22</v>
          </cell>
        </row>
        <row r="17">
          <cell r="G17">
            <v>675000</v>
          </cell>
          <cell r="H17">
            <v>640492.05000000005</v>
          </cell>
        </row>
        <row r="18">
          <cell r="G18">
            <v>10000</v>
          </cell>
          <cell r="H18">
            <v>206442.68</v>
          </cell>
        </row>
        <row r="19">
          <cell r="G19">
            <v>0</v>
          </cell>
          <cell r="H19">
            <v>0</v>
          </cell>
        </row>
        <row r="27">
          <cell r="G27">
            <v>3065616</v>
          </cell>
          <cell r="H27">
            <v>2489448.5299999998</v>
          </cell>
        </row>
        <row r="28">
          <cell r="G28">
            <v>423269</v>
          </cell>
          <cell r="H28">
            <v>328561.71999999997</v>
          </cell>
        </row>
        <row r="29">
          <cell r="G29">
            <v>8233532</v>
          </cell>
          <cell r="H29">
            <v>6038483.1900000004</v>
          </cell>
        </row>
        <row r="30">
          <cell r="G30">
            <v>6092295</v>
          </cell>
          <cell r="H30">
            <v>4673426.71</v>
          </cell>
        </row>
        <row r="31">
          <cell r="G31">
            <v>3420190</v>
          </cell>
          <cell r="H31">
            <v>2554498.17</v>
          </cell>
        </row>
        <row r="32">
          <cell r="G32">
            <v>0</v>
          </cell>
          <cell r="H32">
            <v>0</v>
          </cell>
        </row>
        <row r="33">
          <cell r="G33">
            <v>809151</v>
          </cell>
          <cell r="H33">
            <v>404575.5</v>
          </cell>
        </row>
        <row r="44">
          <cell r="G44">
            <v>10314979.17</v>
          </cell>
          <cell r="H44">
            <v>7721780.7999999989</v>
          </cell>
        </row>
        <row r="45">
          <cell r="G45">
            <v>6415095</v>
          </cell>
          <cell r="H45">
            <v>4664145.66</v>
          </cell>
        </row>
        <row r="46">
          <cell r="G46">
            <v>2573538.83</v>
          </cell>
          <cell r="H46">
            <v>2287013.58</v>
          </cell>
        </row>
        <row r="47">
          <cell r="G47">
            <v>912381</v>
          </cell>
          <cell r="H47">
            <v>652104.83000000007</v>
          </cell>
        </row>
        <row r="48">
          <cell r="G48">
            <v>144000</v>
          </cell>
          <cell r="H48">
            <v>100047.56</v>
          </cell>
        </row>
        <row r="49">
          <cell r="G49">
            <v>346744</v>
          </cell>
          <cell r="H49">
            <v>313617.75</v>
          </cell>
        </row>
        <row r="50">
          <cell r="G50">
            <v>458857</v>
          </cell>
          <cell r="H50">
            <v>316750.71999999997</v>
          </cell>
        </row>
        <row r="51">
          <cell r="G51">
            <v>69307</v>
          </cell>
          <cell r="H51">
            <v>28957.42</v>
          </cell>
        </row>
        <row r="52">
          <cell r="G52">
            <v>0</v>
          </cell>
          <cell r="H52">
            <v>0</v>
          </cell>
        </row>
        <row r="53">
          <cell r="G53">
            <v>809151</v>
          </cell>
          <cell r="H53">
            <v>404575.5</v>
          </cell>
        </row>
      </sheetData>
      <sheetData sheetId="2">
        <row r="14">
          <cell r="C14">
            <v>2200000</v>
          </cell>
          <cell r="E14">
            <v>1605506.64</v>
          </cell>
        </row>
        <row r="25">
          <cell r="C25">
            <v>2200000</v>
          </cell>
          <cell r="E25">
            <v>1862428.6</v>
          </cell>
        </row>
      </sheetData>
      <sheetData sheetId="3">
        <row r="15">
          <cell r="C15">
            <v>5532373</v>
          </cell>
          <cell r="E15">
            <v>2479383.6399999997</v>
          </cell>
        </row>
        <row r="27">
          <cell r="C27">
            <v>6365120</v>
          </cell>
          <cell r="E27">
            <v>1349505.24</v>
          </cell>
        </row>
      </sheetData>
      <sheetData sheetId="4">
        <row r="16">
          <cell r="C16">
            <v>1309151</v>
          </cell>
          <cell r="E16">
            <v>1192113.8500000001</v>
          </cell>
        </row>
        <row r="24">
          <cell r="C24">
            <v>2146000</v>
          </cell>
          <cell r="E24">
            <v>1091823.47</v>
          </cell>
        </row>
      </sheetData>
      <sheetData sheetId="5">
        <row r="14">
          <cell r="F14">
            <v>35445.93</v>
          </cell>
          <cell r="H14">
            <v>199967.11</v>
          </cell>
        </row>
        <row r="20">
          <cell r="F20">
            <v>71124.899999999994</v>
          </cell>
          <cell r="H20">
            <v>399934.21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DBFE-7F98-44FA-B0BB-CB8EF979FAB0}">
  <dimension ref="A1:J93"/>
  <sheetViews>
    <sheetView tabSelected="1" workbookViewId="0">
      <selection activeCell="C7" sqref="C7"/>
    </sheetView>
  </sheetViews>
  <sheetFormatPr defaultRowHeight="15" x14ac:dyDescent="0.25"/>
  <cols>
    <col min="2" max="2" width="35.28515625" bestFit="1" customWidth="1"/>
    <col min="5" max="5" width="18.5703125" bestFit="1" customWidth="1"/>
    <col min="6" max="6" width="17" bestFit="1" customWidth="1"/>
    <col min="7" max="7" width="17.42578125" bestFit="1" customWidth="1"/>
    <col min="9" max="9" width="16.710937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x14ac:dyDescent="0.25">
      <c r="A3" s="1" t="str">
        <f>'[1]Gen Fund'!A4:J4</f>
        <v>For The Period Ending April 30, 2026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4"/>
      <c r="B5" s="4"/>
      <c r="C5" s="4"/>
      <c r="D5" s="4"/>
      <c r="E5" s="5"/>
      <c r="F5" s="5"/>
      <c r="G5" s="6"/>
      <c r="H5" s="6"/>
      <c r="I5" s="7"/>
      <c r="J5" s="3"/>
    </row>
    <row r="6" spans="1:10" x14ac:dyDescent="0.25">
      <c r="A6" s="8"/>
      <c r="C6" s="4"/>
      <c r="D6" s="9"/>
      <c r="E6" s="9" t="s">
        <v>3</v>
      </c>
      <c r="F6" s="9" t="s">
        <v>4</v>
      </c>
      <c r="G6" s="4"/>
      <c r="H6" s="4"/>
      <c r="I6" s="10" t="s">
        <v>5</v>
      </c>
      <c r="J6" s="3"/>
    </row>
    <row r="7" spans="1:10" x14ac:dyDescent="0.25">
      <c r="C7" s="8"/>
      <c r="D7" s="2"/>
      <c r="E7" s="2"/>
      <c r="F7" s="2"/>
      <c r="G7" s="11" t="s">
        <v>6</v>
      </c>
      <c r="H7" s="11"/>
      <c r="I7" s="2"/>
      <c r="J7" s="12"/>
    </row>
    <row r="8" spans="1:10" x14ac:dyDescent="0.25">
      <c r="A8" s="8"/>
      <c r="B8" s="8" t="s">
        <v>7</v>
      </c>
      <c r="C8" s="8"/>
      <c r="D8" s="13"/>
      <c r="E8" s="13"/>
      <c r="F8" s="13"/>
      <c r="G8" s="13"/>
      <c r="H8" s="13"/>
      <c r="I8" s="14"/>
      <c r="J8" s="3"/>
    </row>
    <row r="9" spans="1:10" x14ac:dyDescent="0.25">
      <c r="B9" s="8" t="s">
        <v>8</v>
      </c>
      <c r="C9" s="13"/>
      <c r="D9" s="13"/>
      <c r="E9" s="13"/>
      <c r="F9" s="13"/>
      <c r="G9" s="13"/>
      <c r="H9" s="13"/>
      <c r="I9" s="14"/>
      <c r="J9" s="3"/>
    </row>
    <row r="10" spans="1:10" x14ac:dyDescent="0.25">
      <c r="B10" s="15" t="s">
        <v>9</v>
      </c>
      <c r="C10" s="16"/>
      <c r="D10" s="17"/>
      <c r="E10" s="13">
        <f>'[1]Gen Fund'!H11</f>
        <v>4589661.3499999996</v>
      </c>
      <c r="F10" s="13">
        <f>'[1]Gen Fund'!G11</f>
        <v>4638608</v>
      </c>
      <c r="G10" s="13">
        <f t="shared" ref="G10:G18" si="0">F10-E10</f>
        <v>48946.650000000373</v>
      </c>
      <c r="H10" s="16"/>
      <c r="I10" s="14">
        <f t="shared" ref="I10:I17" si="1">E10/F10</f>
        <v>0.98944798741346529</v>
      </c>
      <c r="J10" s="3"/>
    </row>
    <row r="11" spans="1:10" x14ac:dyDescent="0.25">
      <c r="B11" s="15" t="s">
        <v>10</v>
      </c>
      <c r="C11" s="16"/>
      <c r="D11" s="16"/>
      <c r="E11" s="13">
        <f>'[1]Gen Fund'!H12</f>
        <v>7647204.8799999999</v>
      </c>
      <c r="F11" s="13">
        <f>'[1]Gen Fund'!G12</f>
        <v>14085536</v>
      </c>
      <c r="G11" s="13">
        <f t="shared" si="0"/>
        <v>6438331.1200000001</v>
      </c>
      <c r="H11" s="16"/>
      <c r="I11" s="14">
        <f t="shared" si="1"/>
        <v>0.54291188350943831</v>
      </c>
      <c r="J11" s="3"/>
    </row>
    <row r="12" spans="1:10" x14ac:dyDescent="0.25">
      <c r="B12" s="15" t="s">
        <v>11</v>
      </c>
      <c r="C12" s="16"/>
      <c r="D12" s="16"/>
      <c r="E12" s="13">
        <f>'[1]Gen Fund'!H13</f>
        <v>877971.6</v>
      </c>
      <c r="F12" s="13">
        <f>'[1]Gen Fund'!G13</f>
        <v>1032433</v>
      </c>
      <c r="G12" s="13">
        <f t="shared" si="0"/>
        <v>154461.40000000002</v>
      </c>
      <c r="H12" s="16"/>
      <c r="I12" s="14">
        <f t="shared" si="1"/>
        <v>0.8503908728217715</v>
      </c>
      <c r="J12" s="18"/>
    </row>
    <row r="13" spans="1:10" x14ac:dyDescent="0.25">
      <c r="B13" s="15" t="s">
        <v>12</v>
      </c>
      <c r="C13" s="16"/>
      <c r="D13" s="16"/>
      <c r="E13" s="13">
        <f>'[1]Gen Fund'!H14</f>
        <v>41849.980000000003</v>
      </c>
      <c r="F13" s="13">
        <f>'[1]Gen Fund'!G14</f>
        <v>38678</v>
      </c>
      <c r="G13" s="13">
        <f t="shared" si="0"/>
        <v>-3171.9800000000032</v>
      </c>
      <c r="H13" s="16"/>
      <c r="I13" s="14">
        <f t="shared" si="1"/>
        <v>1.0820099281245152</v>
      </c>
      <c r="J13" s="3"/>
    </row>
    <row r="14" spans="1:10" x14ac:dyDescent="0.25">
      <c r="B14" s="15" t="s">
        <v>13</v>
      </c>
      <c r="C14" s="16"/>
      <c r="D14" s="16"/>
      <c r="E14" s="13">
        <f>'[1]Gen Fund'!H15</f>
        <v>1010113.22</v>
      </c>
      <c r="F14" s="13">
        <f>'[1]Gen Fund'!G15</f>
        <v>983507</v>
      </c>
      <c r="G14" s="13">
        <f t="shared" si="0"/>
        <v>-26606.219999999972</v>
      </c>
      <c r="H14" s="16"/>
      <c r="I14" s="14">
        <f t="shared" si="1"/>
        <v>1.0270523951532626</v>
      </c>
      <c r="J14" s="3"/>
    </row>
    <row r="15" spans="1:10" x14ac:dyDescent="0.25">
      <c r="B15" s="15" t="s">
        <v>14</v>
      </c>
      <c r="C15" s="16"/>
      <c r="D15" s="16"/>
      <c r="E15" s="13">
        <f>'[1]Gen Fund'!H16</f>
        <v>53244.22</v>
      </c>
      <c r="F15" s="13">
        <f>'[1]Gen Fund'!G16</f>
        <v>30409</v>
      </c>
      <c r="G15" s="13">
        <f t="shared" si="0"/>
        <v>-22835.22</v>
      </c>
      <c r="H15" s="16"/>
      <c r="I15" s="14">
        <f t="shared" si="1"/>
        <v>1.7509362359827683</v>
      </c>
      <c r="J15" s="18"/>
    </row>
    <row r="16" spans="1:10" x14ac:dyDescent="0.25">
      <c r="B16" s="15" t="s">
        <v>15</v>
      </c>
      <c r="C16" s="16"/>
      <c r="D16" s="16"/>
      <c r="E16" s="13">
        <f>'[1]Gen Fund'!H17</f>
        <v>640492.05000000005</v>
      </c>
      <c r="F16" s="13">
        <f>'[1]Gen Fund'!G17</f>
        <v>675000</v>
      </c>
      <c r="G16" s="13">
        <f t="shared" si="0"/>
        <v>34507.949999999953</v>
      </c>
      <c r="H16" s="16"/>
      <c r="I16" s="14">
        <f t="shared" si="1"/>
        <v>0.94887711111111117</v>
      </c>
      <c r="J16" s="3"/>
    </row>
    <row r="17" spans="1:10" x14ac:dyDescent="0.25">
      <c r="B17" s="15" t="s">
        <v>16</v>
      </c>
      <c r="C17" s="16"/>
      <c r="D17" s="16"/>
      <c r="E17" s="13">
        <f>'[1]Gen Fund'!H18</f>
        <v>206442.68</v>
      </c>
      <c r="F17" s="13">
        <f>'[1]Gen Fund'!G18</f>
        <v>10000</v>
      </c>
      <c r="G17" s="13">
        <f t="shared" si="0"/>
        <v>-196442.68</v>
      </c>
      <c r="H17" s="16"/>
      <c r="I17" s="14">
        <f t="shared" si="1"/>
        <v>20.644268</v>
      </c>
      <c r="J17" s="18"/>
    </row>
    <row r="18" spans="1:10" x14ac:dyDescent="0.25">
      <c r="B18" s="15" t="s">
        <v>17</v>
      </c>
      <c r="C18" s="16"/>
      <c r="D18" s="16"/>
      <c r="E18" s="13">
        <f>'[1]Gen Fund'!H19</f>
        <v>0</v>
      </c>
      <c r="F18" s="13">
        <f>'[1]Gen Fund'!G19</f>
        <v>0</v>
      </c>
      <c r="G18" s="13">
        <f t="shared" si="0"/>
        <v>0</v>
      </c>
      <c r="H18" s="16"/>
      <c r="I18" s="14">
        <v>0</v>
      </c>
      <c r="J18" s="18"/>
    </row>
    <row r="19" spans="1:10" x14ac:dyDescent="0.25">
      <c r="B19" s="8"/>
      <c r="C19" s="13"/>
      <c r="D19" s="19"/>
      <c r="E19" s="13"/>
      <c r="F19" s="13"/>
      <c r="G19" s="19"/>
      <c r="H19" s="19"/>
      <c r="I19" s="7"/>
      <c r="J19" s="20"/>
    </row>
    <row r="20" spans="1:10" x14ac:dyDescent="0.25">
      <c r="C20" s="13"/>
      <c r="D20" s="13"/>
      <c r="E20" s="13"/>
      <c r="F20" s="13"/>
      <c r="G20" s="21"/>
      <c r="H20" s="22"/>
      <c r="I20" s="7"/>
      <c r="J20" s="20"/>
    </row>
    <row r="21" spans="1:10" ht="15.75" thickBot="1" x14ac:dyDescent="0.3">
      <c r="B21" s="23" t="s">
        <v>18</v>
      </c>
      <c r="C21" s="2"/>
      <c r="D21" s="24"/>
      <c r="E21" s="25">
        <f t="shared" ref="E21:F21" si="2">SUM(E10:E18)</f>
        <v>15066979.980000002</v>
      </c>
      <c r="F21" s="25">
        <f t="shared" si="2"/>
        <v>21494171</v>
      </c>
      <c r="G21" s="25">
        <f>SUM(G10:G19)</f>
        <v>6427191.0200000014</v>
      </c>
      <c r="H21" s="22"/>
      <c r="I21" s="14"/>
      <c r="J21" s="20"/>
    </row>
    <row r="22" spans="1:10" x14ac:dyDescent="0.25">
      <c r="B22" s="8"/>
      <c r="C22" s="26"/>
      <c r="D22" s="16"/>
      <c r="E22" s="13"/>
      <c r="F22" s="13"/>
      <c r="G22" s="22"/>
      <c r="H22" s="22"/>
      <c r="I22" s="14"/>
      <c r="J22" s="20"/>
    </row>
    <row r="23" spans="1:10" x14ac:dyDescent="0.25">
      <c r="A23" s="8"/>
      <c r="B23" s="8" t="s">
        <v>19</v>
      </c>
      <c r="C23" s="4"/>
      <c r="D23" s="11"/>
      <c r="E23" s="5"/>
      <c r="F23" s="5"/>
      <c r="G23" s="4"/>
      <c r="H23" s="4"/>
      <c r="I23" s="7"/>
      <c r="J23" s="3"/>
    </row>
    <row r="24" spans="1:10" x14ac:dyDescent="0.25">
      <c r="B24" s="8" t="s">
        <v>20</v>
      </c>
      <c r="C24" s="8"/>
      <c r="D24" s="5"/>
      <c r="E24" s="5"/>
      <c r="F24" s="5"/>
      <c r="G24" s="11"/>
      <c r="H24" s="11"/>
      <c r="I24" s="27"/>
      <c r="J24" s="12"/>
    </row>
    <row r="25" spans="1:10" x14ac:dyDescent="0.25">
      <c r="A25" s="8"/>
      <c r="B25" s="15" t="s">
        <v>21</v>
      </c>
      <c r="C25" s="13"/>
      <c r="D25" s="13"/>
      <c r="E25" s="13">
        <f>'[1]Gen Fund'!H44</f>
        <v>7721780.7999999989</v>
      </c>
      <c r="F25" s="13">
        <f>'[1]Gen Fund'!G44</f>
        <v>10314979.17</v>
      </c>
      <c r="G25" s="13">
        <f t="shared" ref="G25:G34" si="3">F25-E25</f>
        <v>2593198.370000001</v>
      </c>
      <c r="H25" s="13"/>
      <c r="I25" s="14">
        <f t="shared" ref="I25:I32" si="4">E25/F25</f>
        <v>0.74859877782962103</v>
      </c>
      <c r="J25" s="20"/>
    </row>
    <row r="26" spans="1:10" x14ac:dyDescent="0.25">
      <c r="B26" s="15" t="s">
        <v>22</v>
      </c>
      <c r="C26" s="13"/>
      <c r="D26" s="13"/>
      <c r="E26" s="13">
        <f>'[1]Gen Fund'!H45</f>
        <v>4664145.66</v>
      </c>
      <c r="F26" s="13">
        <f>'[1]Gen Fund'!G45</f>
        <v>6415095</v>
      </c>
      <c r="G26" s="13">
        <f t="shared" si="3"/>
        <v>1750949.3399999999</v>
      </c>
      <c r="H26" s="13"/>
      <c r="I26" s="14">
        <f t="shared" si="4"/>
        <v>0.72705792509697831</v>
      </c>
      <c r="J26" s="20"/>
    </row>
    <row r="27" spans="1:10" x14ac:dyDescent="0.25">
      <c r="B27" s="15" t="s">
        <v>23</v>
      </c>
      <c r="C27" s="17"/>
      <c r="D27" s="17"/>
      <c r="E27" s="13">
        <f>'[1]Gen Fund'!H46</f>
        <v>2287013.58</v>
      </c>
      <c r="F27" s="13">
        <f>'[1]Gen Fund'!G46</f>
        <v>2573538.83</v>
      </c>
      <c r="G27" s="13">
        <f t="shared" si="3"/>
        <v>286525.25</v>
      </c>
      <c r="H27" s="17"/>
      <c r="I27" s="14">
        <f t="shared" si="4"/>
        <v>0.8886648817340751</v>
      </c>
      <c r="J27" s="18"/>
    </row>
    <row r="28" spans="1:10" x14ac:dyDescent="0.25">
      <c r="B28" s="15" t="s">
        <v>24</v>
      </c>
      <c r="C28" s="16"/>
      <c r="D28" s="16"/>
      <c r="E28" s="13">
        <f>'[1]Gen Fund'!H47</f>
        <v>652104.83000000007</v>
      </c>
      <c r="F28" s="13">
        <f>'[1]Gen Fund'!G47</f>
        <v>912381</v>
      </c>
      <c r="G28" s="13">
        <f t="shared" si="3"/>
        <v>260276.16999999993</v>
      </c>
      <c r="H28" s="16"/>
      <c r="I28" s="14">
        <f t="shared" si="4"/>
        <v>0.71472863858410041</v>
      </c>
      <c r="J28" s="18"/>
    </row>
    <row r="29" spans="1:10" x14ac:dyDescent="0.25">
      <c r="B29" s="15" t="s">
        <v>25</v>
      </c>
      <c r="C29" s="16"/>
      <c r="D29" s="16"/>
      <c r="E29" s="13">
        <f>'[1]Gen Fund'!H48</f>
        <v>100047.56</v>
      </c>
      <c r="F29" s="13">
        <f>'[1]Gen Fund'!G48</f>
        <v>144000</v>
      </c>
      <c r="G29" s="13">
        <f t="shared" si="3"/>
        <v>43952.44</v>
      </c>
      <c r="H29" s="16"/>
      <c r="I29" s="14">
        <f t="shared" si="4"/>
        <v>0.69477472222222225</v>
      </c>
      <c r="J29" s="20"/>
    </row>
    <row r="30" spans="1:10" x14ac:dyDescent="0.25">
      <c r="B30" s="15" t="s">
        <v>26</v>
      </c>
      <c r="C30" s="16"/>
      <c r="D30" s="16"/>
      <c r="E30" s="13">
        <f>'[1]Gen Fund'!H49</f>
        <v>313617.75</v>
      </c>
      <c r="F30" s="13">
        <f>'[1]Gen Fund'!G49</f>
        <v>346744</v>
      </c>
      <c r="G30" s="13">
        <f t="shared" si="3"/>
        <v>33126.25</v>
      </c>
      <c r="H30" s="16"/>
      <c r="I30" s="14">
        <f t="shared" si="4"/>
        <v>0.90446482130909256</v>
      </c>
      <c r="J30" s="18"/>
    </row>
    <row r="31" spans="1:10" x14ac:dyDescent="0.25">
      <c r="B31" s="15" t="s">
        <v>27</v>
      </c>
      <c r="C31" s="16"/>
      <c r="D31" s="16"/>
      <c r="E31" s="13">
        <f>'[1]Gen Fund'!H50</f>
        <v>316750.71999999997</v>
      </c>
      <c r="F31" s="13">
        <f>'[1]Gen Fund'!G50</f>
        <v>458857</v>
      </c>
      <c r="G31" s="13">
        <f t="shared" si="3"/>
        <v>142106.28000000003</v>
      </c>
      <c r="H31" s="16"/>
      <c r="I31" s="14">
        <f t="shared" si="4"/>
        <v>0.69030377655783826</v>
      </c>
      <c r="J31" s="20"/>
    </row>
    <row r="32" spans="1:10" x14ac:dyDescent="0.25">
      <c r="B32" s="15" t="s">
        <v>28</v>
      </c>
      <c r="C32" s="16"/>
      <c r="D32" s="16"/>
      <c r="E32" s="13">
        <f>'[1]Gen Fund'!H51</f>
        <v>28957.42</v>
      </c>
      <c r="F32" s="13">
        <f>'[1]Gen Fund'!G51</f>
        <v>69307</v>
      </c>
      <c r="G32" s="13">
        <f t="shared" si="3"/>
        <v>40349.58</v>
      </c>
      <c r="H32" s="16"/>
      <c r="I32" s="14">
        <f t="shared" si="4"/>
        <v>0.41781378504335781</v>
      </c>
      <c r="J32" s="18"/>
    </row>
    <row r="33" spans="1:10" x14ac:dyDescent="0.25">
      <c r="B33" s="15" t="s">
        <v>29</v>
      </c>
      <c r="C33" s="16"/>
      <c r="D33" s="16"/>
      <c r="E33" s="13">
        <f>'[1]Gen Fund'!H52</f>
        <v>0</v>
      </c>
      <c r="F33" s="13">
        <f>'[1]Gen Fund'!G52</f>
        <v>0</v>
      </c>
      <c r="G33" s="13">
        <f t="shared" si="3"/>
        <v>0</v>
      </c>
      <c r="H33" s="16"/>
      <c r="I33" s="14">
        <v>0</v>
      </c>
      <c r="J33" s="18"/>
    </row>
    <row r="34" spans="1:10" x14ac:dyDescent="0.25">
      <c r="B34" s="15" t="s">
        <v>30</v>
      </c>
      <c r="C34" s="19"/>
      <c r="D34" s="19"/>
      <c r="E34" s="13">
        <f>'[1]Gen Fund'!H53</f>
        <v>404575.5</v>
      </c>
      <c r="F34" s="13">
        <f>'[1]Gen Fund'!G53</f>
        <v>809151</v>
      </c>
      <c r="G34" s="13">
        <f t="shared" si="3"/>
        <v>404575.5</v>
      </c>
      <c r="H34" s="19"/>
      <c r="I34" s="14">
        <f>E34/F34</f>
        <v>0.5</v>
      </c>
      <c r="J34" s="3"/>
    </row>
    <row r="35" spans="1:10" x14ac:dyDescent="0.25">
      <c r="B35" s="8"/>
      <c r="C35" s="19"/>
      <c r="D35" s="19"/>
      <c r="E35" s="13"/>
      <c r="F35" s="28"/>
      <c r="G35" s="19"/>
      <c r="H35" s="19"/>
      <c r="I35" s="7"/>
      <c r="J35" s="29"/>
    </row>
    <row r="36" spans="1:10" x14ac:dyDescent="0.25">
      <c r="B36" s="30"/>
      <c r="C36" s="19"/>
      <c r="D36" s="19"/>
      <c r="E36" s="13"/>
      <c r="F36" s="28"/>
      <c r="G36" s="19"/>
      <c r="H36" s="19"/>
      <c r="I36" s="7"/>
      <c r="J36" s="3"/>
    </row>
    <row r="37" spans="1:10" ht="15.75" thickBot="1" x14ac:dyDescent="0.3">
      <c r="B37" s="31" t="s">
        <v>31</v>
      </c>
      <c r="C37" s="2"/>
      <c r="D37" s="19"/>
      <c r="E37" s="25">
        <f t="shared" ref="E37:G37" si="5">SUM(E25:E34)</f>
        <v>16488993.82</v>
      </c>
      <c r="F37" s="25">
        <f t="shared" si="5"/>
        <v>22044053</v>
      </c>
      <c r="G37" s="32">
        <f t="shared" si="5"/>
        <v>5555059.1800000016</v>
      </c>
      <c r="H37" s="19"/>
      <c r="I37" s="7"/>
      <c r="J37" s="3"/>
    </row>
    <row r="38" spans="1:10" x14ac:dyDescent="0.25">
      <c r="A38" s="8"/>
      <c r="C38" s="13"/>
      <c r="D38" s="13"/>
      <c r="E38" s="13"/>
      <c r="F38" s="13"/>
      <c r="G38" s="21"/>
      <c r="H38" s="21"/>
      <c r="I38" s="14"/>
      <c r="J38" s="3"/>
    </row>
    <row r="39" spans="1:10" x14ac:dyDescent="0.25">
      <c r="B39" s="8" t="s">
        <v>19</v>
      </c>
      <c r="C39" s="8"/>
      <c r="D39" s="8"/>
      <c r="E39" s="28"/>
      <c r="F39" s="28"/>
      <c r="G39" s="8"/>
      <c r="H39" s="8"/>
      <c r="I39" s="7"/>
      <c r="J39" s="3"/>
    </row>
    <row r="40" spans="1:10" x14ac:dyDescent="0.25">
      <c r="A40" s="8"/>
      <c r="B40" s="8" t="s">
        <v>32</v>
      </c>
      <c r="C40" s="4"/>
      <c r="D40" s="11"/>
      <c r="E40" s="5"/>
      <c r="F40" s="5"/>
      <c r="G40" s="4"/>
      <c r="H40" s="4"/>
      <c r="I40" s="7"/>
      <c r="J40" s="3"/>
    </row>
    <row r="41" spans="1:10" x14ac:dyDescent="0.25">
      <c r="B41" s="15" t="s">
        <v>33</v>
      </c>
      <c r="C41" s="8"/>
      <c r="D41" s="5"/>
      <c r="E41" s="33">
        <f>'[1]Gen Fund'!H27</f>
        <v>2489448.5299999998</v>
      </c>
      <c r="F41" s="33">
        <f>'[1]Gen Fund'!G27</f>
        <v>3065616</v>
      </c>
      <c r="G41" s="13">
        <f t="shared" ref="G41:G47" si="6">F41-E41</f>
        <v>576167.4700000002</v>
      </c>
      <c r="H41" s="11"/>
      <c r="I41" s="14">
        <f t="shared" ref="I41:I45" si="7">E41/F41</f>
        <v>0.812054911639292</v>
      </c>
      <c r="J41" s="12"/>
    </row>
    <row r="42" spans="1:10" x14ac:dyDescent="0.25">
      <c r="B42" s="15" t="s">
        <v>34</v>
      </c>
      <c r="C42" s="8"/>
      <c r="D42" s="5"/>
      <c r="E42" s="33">
        <f>'[1]Gen Fund'!H28</f>
        <v>328561.71999999997</v>
      </c>
      <c r="F42" s="33">
        <f>'[1]Gen Fund'!G28</f>
        <v>423269</v>
      </c>
      <c r="G42" s="13">
        <f t="shared" si="6"/>
        <v>94707.280000000028</v>
      </c>
      <c r="H42" s="11"/>
      <c r="I42" s="14">
        <f t="shared" si="7"/>
        <v>0.77624801249323705</v>
      </c>
      <c r="J42" s="12"/>
    </row>
    <row r="43" spans="1:10" x14ac:dyDescent="0.25">
      <c r="B43" s="15" t="s">
        <v>35</v>
      </c>
      <c r="C43" s="13"/>
      <c r="D43" s="13"/>
      <c r="E43" s="33">
        <f>'[1]Gen Fund'!H29</f>
        <v>6038483.1900000004</v>
      </c>
      <c r="F43" s="33">
        <f>'[1]Gen Fund'!G29</f>
        <v>8233532</v>
      </c>
      <c r="G43" s="13">
        <f t="shared" si="6"/>
        <v>2195048.8099999996</v>
      </c>
      <c r="H43" s="21"/>
      <c r="I43" s="14">
        <f t="shared" si="7"/>
        <v>0.7334013142840764</v>
      </c>
      <c r="J43" s="3"/>
    </row>
    <row r="44" spans="1:10" x14ac:dyDescent="0.25">
      <c r="B44" s="15" t="s">
        <v>36</v>
      </c>
      <c r="C44" s="17"/>
      <c r="D44" s="17"/>
      <c r="E44" s="33">
        <f>'[1]Gen Fund'!H30</f>
        <v>4673426.71</v>
      </c>
      <c r="F44" s="33">
        <f>'[1]Gen Fund'!G30</f>
        <v>6092295</v>
      </c>
      <c r="G44" s="13">
        <f t="shared" si="6"/>
        <v>1418868.29</v>
      </c>
      <c r="H44" s="17"/>
      <c r="I44" s="14">
        <f t="shared" si="7"/>
        <v>0.76710446719996328</v>
      </c>
      <c r="J44" s="3"/>
    </row>
    <row r="45" spans="1:10" x14ac:dyDescent="0.25">
      <c r="B45" s="15" t="s">
        <v>37</v>
      </c>
      <c r="C45" s="16"/>
      <c r="D45" s="16"/>
      <c r="E45" s="33">
        <f>'[1]Gen Fund'!H31</f>
        <v>2554498.17</v>
      </c>
      <c r="F45" s="33">
        <f>'[1]Gen Fund'!G31</f>
        <v>3420190</v>
      </c>
      <c r="G45" s="13">
        <f t="shared" si="6"/>
        <v>865691.83000000007</v>
      </c>
      <c r="H45" s="16"/>
      <c r="I45" s="14">
        <f t="shared" si="7"/>
        <v>0.74688779570725605</v>
      </c>
      <c r="J45" s="29"/>
    </row>
    <row r="46" spans="1:10" x14ac:dyDescent="0.25">
      <c r="B46" s="15" t="s">
        <v>29</v>
      </c>
      <c r="C46" s="16"/>
      <c r="D46" s="16"/>
      <c r="E46" s="33">
        <f>'[1]Gen Fund'!H32</f>
        <v>0</v>
      </c>
      <c r="F46" s="33">
        <f>'[1]Gen Fund'!G32</f>
        <v>0</v>
      </c>
      <c r="G46" s="13">
        <f t="shared" si="6"/>
        <v>0</v>
      </c>
      <c r="H46" s="16"/>
      <c r="I46" s="14">
        <v>0</v>
      </c>
      <c r="J46" s="3"/>
    </row>
    <row r="47" spans="1:10" x14ac:dyDescent="0.25">
      <c r="B47" s="15" t="s">
        <v>38</v>
      </c>
      <c r="C47" s="16"/>
      <c r="D47" s="16"/>
      <c r="E47" s="33">
        <f>'[1]Gen Fund'!H33</f>
        <v>404575.5</v>
      </c>
      <c r="F47" s="33">
        <f>'[1]Gen Fund'!G33</f>
        <v>809151</v>
      </c>
      <c r="G47" s="13">
        <f t="shared" si="6"/>
        <v>404575.5</v>
      </c>
      <c r="H47" s="16"/>
      <c r="I47" s="14">
        <f>E47/F47</f>
        <v>0.5</v>
      </c>
      <c r="J47" s="3"/>
    </row>
    <row r="48" spans="1:10" x14ac:dyDescent="0.25">
      <c r="C48" s="16"/>
      <c r="D48" s="16"/>
      <c r="E48" s="13"/>
      <c r="F48" s="13"/>
      <c r="G48" s="16"/>
      <c r="H48" s="16"/>
      <c r="I48" s="14"/>
      <c r="J48" s="3"/>
    </row>
    <row r="49" spans="2:10" x14ac:dyDescent="0.25">
      <c r="C49" s="16"/>
      <c r="D49" s="16"/>
      <c r="E49" s="13"/>
      <c r="F49" s="13"/>
      <c r="G49" s="16"/>
      <c r="H49" s="16"/>
      <c r="I49" s="14"/>
      <c r="J49" s="3"/>
    </row>
    <row r="50" spans="2:10" ht="15.75" thickBot="1" x14ac:dyDescent="0.3">
      <c r="B50" s="34" t="s">
        <v>31</v>
      </c>
      <c r="C50" s="2"/>
      <c r="D50" s="16"/>
      <c r="E50" s="25">
        <f t="shared" ref="E50:G50" si="8">SUM(E41:E47)</f>
        <v>16488993.820000002</v>
      </c>
      <c r="F50" s="25">
        <f t="shared" si="8"/>
        <v>22044053</v>
      </c>
      <c r="G50" s="35">
        <f t="shared" si="8"/>
        <v>5555059.1799999997</v>
      </c>
      <c r="H50" s="16"/>
      <c r="I50" s="14"/>
      <c r="J50" s="18"/>
    </row>
    <row r="51" spans="2:10" x14ac:dyDescent="0.25">
      <c r="C51" s="16"/>
      <c r="D51" s="16"/>
      <c r="E51" s="13"/>
      <c r="F51" s="13"/>
      <c r="G51" s="16"/>
      <c r="H51" s="16"/>
      <c r="I51" s="14"/>
      <c r="J51" s="3"/>
    </row>
    <row r="52" spans="2:10" x14ac:dyDescent="0.25">
      <c r="C52" s="16"/>
      <c r="D52" s="16"/>
      <c r="E52" s="13"/>
      <c r="F52" s="13"/>
      <c r="G52" s="16"/>
      <c r="H52" s="16"/>
      <c r="I52" s="14"/>
      <c r="J52" s="18"/>
    </row>
    <row r="53" spans="2:10" ht="15.75" thickBot="1" x14ac:dyDescent="0.3">
      <c r="B53" s="34" t="s">
        <v>39</v>
      </c>
      <c r="C53" s="2"/>
      <c r="D53" s="16"/>
      <c r="E53" s="36">
        <f t="shared" ref="E53:G53" si="9">E21-E37</f>
        <v>-1422013.839999998</v>
      </c>
      <c r="F53" s="36">
        <f t="shared" si="9"/>
        <v>-549882</v>
      </c>
      <c r="G53" s="37">
        <f t="shared" si="9"/>
        <v>872131.83999999985</v>
      </c>
      <c r="H53" s="16"/>
      <c r="I53" s="14"/>
      <c r="J53" s="3"/>
    </row>
    <row r="54" spans="2:10" ht="15.75" thickTop="1" x14ac:dyDescent="0.25">
      <c r="B54" s="8"/>
      <c r="C54" s="26"/>
      <c r="D54" s="26"/>
      <c r="E54" s="28"/>
      <c r="F54" s="28"/>
      <c r="G54" s="26"/>
      <c r="H54" s="26"/>
      <c r="I54" s="7"/>
      <c r="J54" s="3"/>
    </row>
    <row r="55" spans="2:10" x14ac:dyDescent="0.25">
      <c r="B55" s="8"/>
      <c r="C55" s="26"/>
      <c r="D55" s="26"/>
      <c r="E55" s="9" t="s">
        <v>3</v>
      </c>
      <c r="F55" s="9" t="s">
        <v>4</v>
      </c>
      <c r="G55" s="4"/>
      <c r="H55" s="4"/>
      <c r="I55" s="10" t="s">
        <v>5</v>
      </c>
      <c r="J55" s="3"/>
    </row>
    <row r="56" spans="2:10" x14ac:dyDescent="0.25">
      <c r="C56" s="13"/>
      <c r="D56" s="13"/>
      <c r="E56" s="2"/>
      <c r="F56" s="2"/>
      <c r="G56" s="11" t="s">
        <v>6</v>
      </c>
      <c r="H56" s="11"/>
      <c r="I56" s="2"/>
      <c r="J56" s="3"/>
    </row>
    <row r="57" spans="2:10" x14ac:dyDescent="0.25">
      <c r="B57" s="8" t="s">
        <v>40</v>
      </c>
      <c r="C57" s="13"/>
      <c r="D57" s="13"/>
      <c r="E57" s="13"/>
      <c r="F57" s="13"/>
      <c r="G57" s="21"/>
      <c r="H57" s="21"/>
      <c r="I57" s="14"/>
      <c r="J57" s="3"/>
    </row>
    <row r="58" spans="2:10" x14ac:dyDescent="0.25">
      <c r="B58" s="15" t="s">
        <v>41</v>
      </c>
      <c r="C58" s="13"/>
      <c r="D58" s="13"/>
      <c r="E58" s="13">
        <f>'[1]Employee Health Fund'!E14</f>
        <v>1605506.64</v>
      </c>
      <c r="F58" s="13">
        <f>'[1]Employee Health Fund'!C14</f>
        <v>2200000</v>
      </c>
      <c r="G58" s="13">
        <f t="shared" ref="G58:G59" si="10">F58-E58</f>
        <v>594493.3600000001</v>
      </c>
      <c r="H58" s="21"/>
      <c r="I58" s="14">
        <f t="shared" ref="I58:I59" si="11">E58/F58</f>
        <v>0.72977574545454538</v>
      </c>
      <c r="J58" s="3"/>
    </row>
    <row r="59" spans="2:10" x14ac:dyDescent="0.25">
      <c r="B59" s="15" t="s">
        <v>42</v>
      </c>
      <c r="C59" s="13"/>
      <c r="D59" s="13"/>
      <c r="E59" s="13">
        <f>'[1]Employee Health Fund'!E25</f>
        <v>1862428.6</v>
      </c>
      <c r="F59" s="13">
        <f>'[1]Employee Health Fund'!C25</f>
        <v>2200000</v>
      </c>
      <c r="G59" s="13">
        <f t="shared" si="10"/>
        <v>337571.39999999991</v>
      </c>
      <c r="H59" s="21"/>
      <c r="I59" s="14">
        <f t="shared" si="11"/>
        <v>0.84655845454545464</v>
      </c>
      <c r="J59" s="3"/>
    </row>
    <row r="60" spans="2:10" x14ac:dyDescent="0.25">
      <c r="C60" s="13"/>
      <c r="D60" s="13"/>
      <c r="E60" s="13"/>
      <c r="F60" s="13"/>
      <c r="G60" s="13"/>
      <c r="H60" s="21"/>
      <c r="I60" s="14"/>
      <c r="J60" s="3"/>
    </row>
    <row r="61" spans="2:10" ht="15.75" thickBot="1" x14ac:dyDescent="0.3">
      <c r="B61" s="34" t="s">
        <v>39</v>
      </c>
      <c r="C61" s="2"/>
      <c r="D61" s="13"/>
      <c r="E61" s="36">
        <f t="shared" ref="E61:G61" si="12">E58-E59</f>
        <v>-256921.9600000002</v>
      </c>
      <c r="F61" s="36">
        <f t="shared" si="12"/>
        <v>0</v>
      </c>
      <c r="G61" s="36">
        <f t="shared" si="12"/>
        <v>256921.9600000002</v>
      </c>
      <c r="H61" s="21"/>
      <c r="I61" s="14"/>
      <c r="J61" s="3"/>
    </row>
    <row r="62" spans="2:10" ht="15.75" thickTop="1" x14ac:dyDescent="0.25">
      <c r="C62" s="13"/>
      <c r="D62" s="13"/>
      <c r="E62" s="9"/>
      <c r="F62" s="9"/>
      <c r="G62" s="4"/>
      <c r="H62" s="4"/>
      <c r="I62" s="10"/>
      <c r="J62" s="3"/>
    </row>
    <row r="63" spans="2:10" x14ac:dyDescent="0.25">
      <c r="C63" s="13"/>
      <c r="D63" s="13"/>
      <c r="E63" s="2"/>
      <c r="F63" s="2"/>
      <c r="G63" s="11"/>
      <c r="H63" s="11"/>
      <c r="I63" s="2"/>
      <c r="J63" s="3"/>
    </row>
    <row r="64" spans="2:10" x14ac:dyDescent="0.25">
      <c r="B64" s="8" t="s">
        <v>43</v>
      </c>
      <c r="C64" s="13"/>
      <c r="D64" s="13"/>
      <c r="E64" s="13"/>
      <c r="F64" s="13"/>
      <c r="G64" s="21"/>
      <c r="H64" s="21"/>
      <c r="I64" s="14"/>
      <c r="J64" s="3"/>
    </row>
    <row r="65" spans="2:10" x14ac:dyDescent="0.25">
      <c r="B65" s="15" t="s">
        <v>44</v>
      </c>
      <c r="C65" s="13"/>
      <c r="D65" s="13"/>
      <c r="E65" s="13">
        <f>'[1]Capital Assets Fund'!E15</f>
        <v>2479383.6399999997</v>
      </c>
      <c r="F65" s="13">
        <f>'[1]Capital Assets Fund'!C15</f>
        <v>5532373</v>
      </c>
      <c r="G65" s="13">
        <f t="shared" ref="G65:G66" si="13">F65-E65</f>
        <v>3052989.3600000003</v>
      </c>
      <c r="H65" s="21"/>
      <c r="I65" s="14">
        <f t="shared" ref="I65:I66" si="14">E65/F65</f>
        <v>0.44815916063504752</v>
      </c>
      <c r="J65" s="3"/>
    </row>
    <row r="66" spans="2:10" x14ac:dyDescent="0.25">
      <c r="B66" s="15" t="s">
        <v>45</v>
      </c>
      <c r="C66" s="13"/>
      <c r="D66" s="13"/>
      <c r="E66" s="13">
        <f>'[1]Capital Assets Fund'!E27</f>
        <v>1349505.24</v>
      </c>
      <c r="F66" s="13">
        <f>'[1]Capital Assets Fund'!C27</f>
        <v>6365120</v>
      </c>
      <c r="G66" s="13">
        <f t="shared" si="13"/>
        <v>5015614.76</v>
      </c>
      <c r="H66" s="21"/>
      <c r="I66" s="14">
        <f t="shared" si="14"/>
        <v>0.21201567920164899</v>
      </c>
      <c r="J66" s="3"/>
    </row>
    <row r="67" spans="2:10" x14ac:dyDescent="0.25">
      <c r="C67" s="13"/>
      <c r="D67" s="13"/>
      <c r="E67" s="13"/>
      <c r="F67" s="13"/>
      <c r="G67" s="21"/>
      <c r="H67" s="21"/>
      <c r="I67" s="14"/>
      <c r="J67" s="3"/>
    </row>
    <row r="68" spans="2:10" ht="15.75" thickBot="1" x14ac:dyDescent="0.3">
      <c r="B68" s="34" t="s">
        <v>39</v>
      </c>
      <c r="C68" s="2"/>
      <c r="D68" s="13"/>
      <c r="E68" s="36">
        <f t="shared" ref="E68:G68" si="15">E65-E66</f>
        <v>1129878.3999999997</v>
      </c>
      <c r="F68" s="36">
        <f t="shared" si="15"/>
        <v>-832747</v>
      </c>
      <c r="G68" s="36">
        <f t="shared" si="15"/>
        <v>-1962625.3999999994</v>
      </c>
      <c r="H68" s="21"/>
      <c r="I68" s="14"/>
      <c r="J68" s="3"/>
    </row>
    <row r="69" spans="2:10" ht="15.75" thickTop="1" x14ac:dyDescent="0.25">
      <c r="C69" s="13"/>
      <c r="D69" s="13"/>
      <c r="E69" s="13"/>
      <c r="F69" s="13"/>
      <c r="G69" s="21"/>
      <c r="H69" s="21"/>
      <c r="I69" s="14"/>
      <c r="J69" s="3"/>
    </row>
    <row r="70" spans="2:10" x14ac:dyDescent="0.25">
      <c r="C70" s="13"/>
      <c r="D70" s="13"/>
      <c r="E70" s="13"/>
      <c r="F70" s="13"/>
      <c r="G70" s="21"/>
      <c r="H70" s="21"/>
      <c r="I70" s="14"/>
      <c r="J70" s="3"/>
    </row>
    <row r="71" spans="2:10" x14ac:dyDescent="0.25">
      <c r="B71" s="8" t="s">
        <v>46</v>
      </c>
      <c r="C71" s="13"/>
      <c r="D71" s="13"/>
      <c r="E71" s="13"/>
      <c r="F71" s="13"/>
      <c r="G71" s="21"/>
      <c r="H71" s="21"/>
      <c r="I71" s="14"/>
      <c r="J71" s="3"/>
    </row>
    <row r="72" spans="2:10" x14ac:dyDescent="0.25">
      <c r="B72" s="15" t="s">
        <v>47</v>
      </c>
      <c r="C72" s="13"/>
      <c r="D72" s="13"/>
      <c r="E72" s="13">
        <f>'[1]Fund Balance'!F14</f>
        <v>35445.93</v>
      </c>
      <c r="F72" s="13">
        <v>2000</v>
      </c>
      <c r="G72" s="13">
        <f t="shared" ref="G72:G73" si="16">F72-E72</f>
        <v>-33445.93</v>
      </c>
      <c r="H72" s="21"/>
      <c r="I72" s="14">
        <f t="shared" ref="I72:I73" si="17">E72/F72</f>
        <v>17.722964999999999</v>
      </c>
      <c r="J72" s="3"/>
    </row>
    <row r="73" spans="2:10" x14ac:dyDescent="0.25">
      <c r="B73" s="15" t="s">
        <v>48</v>
      </c>
      <c r="C73" s="13"/>
      <c r="D73" s="13"/>
      <c r="E73" s="13">
        <f>'[1]Fund Balance'!F20</f>
        <v>71124.899999999994</v>
      </c>
      <c r="F73" s="13">
        <v>80000</v>
      </c>
      <c r="G73" s="13">
        <f t="shared" si="16"/>
        <v>8875.1000000000058</v>
      </c>
      <c r="H73" s="21"/>
      <c r="I73" s="14">
        <f t="shared" si="17"/>
        <v>0.88906124999999991</v>
      </c>
      <c r="J73" s="3"/>
    </row>
    <row r="74" spans="2:10" x14ac:dyDescent="0.25">
      <c r="C74" s="13"/>
      <c r="D74" s="13"/>
      <c r="E74" s="13"/>
      <c r="F74" s="13"/>
      <c r="G74" s="21"/>
      <c r="H74" s="21"/>
      <c r="I74" s="14"/>
      <c r="J74" s="3"/>
    </row>
    <row r="75" spans="2:10" ht="15.75" thickBot="1" x14ac:dyDescent="0.3">
      <c r="B75" s="34" t="s">
        <v>39</v>
      </c>
      <c r="C75" s="2"/>
      <c r="D75" s="13"/>
      <c r="E75" s="36">
        <f t="shared" ref="E75:G75" si="18">E72-E73</f>
        <v>-35678.969999999994</v>
      </c>
      <c r="F75" s="36">
        <f t="shared" si="18"/>
        <v>-78000</v>
      </c>
      <c r="G75" s="36">
        <f t="shared" si="18"/>
        <v>-42321.030000000006</v>
      </c>
      <c r="H75" s="21"/>
      <c r="I75" s="14"/>
      <c r="J75" s="3"/>
    </row>
    <row r="76" spans="2:10" ht="15.75" thickTop="1" x14ac:dyDescent="0.25">
      <c r="C76" s="13"/>
      <c r="D76" s="13"/>
      <c r="E76" s="13"/>
      <c r="F76" s="13"/>
      <c r="G76" s="21"/>
      <c r="H76" s="21"/>
      <c r="I76" s="14"/>
      <c r="J76" s="3"/>
    </row>
    <row r="77" spans="2:10" x14ac:dyDescent="0.25">
      <c r="C77" s="13"/>
      <c r="D77" s="13"/>
      <c r="E77" s="13"/>
      <c r="F77" s="13"/>
      <c r="G77" s="21"/>
      <c r="H77" s="21"/>
      <c r="I77" s="14"/>
      <c r="J77" s="3"/>
    </row>
    <row r="78" spans="2:10" x14ac:dyDescent="0.25">
      <c r="B78" s="8" t="s">
        <v>49</v>
      </c>
      <c r="C78" s="13"/>
      <c r="D78" s="13"/>
      <c r="E78" s="13"/>
      <c r="F78" s="13"/>
      <c r="G78" s="21"/>
      <c r="H78" s="21"/>
      <c r="I78" s="14"/>
      <c r="J78" s="3"/>
    </row>
    <row r="79" spans="2:10" x14ac:dyDescent="0.25">
      <c r="B79" s="15" t="s">
        <v>50</v>
      </c>
      <c r="C79" s="13"/>
      <c r="D79" s="13"/>
      <c r="E79" s="13">
        <f>'[1]Park Fund'!E16</f>
        <v>1192113.8500000001</v>
      </c>
      <c r="F79" s="13">
        <f>'[1]Park Fund'!C16</f>
        <v>1309151</v>
      </c>
      <c r="G79" s="13">
        <f t="shared" ref="G79:G80" si="19">F79-E79</f>
        <v>117037.14999999991</v>
      </c>
      <c r="H79" s="21"/>
      <c r="I79" s="14">
        <f t="shared" ref="I79:I80" si="20">E79/F79</f>
        <v>0.91060072520282231</v>
      </c>
      <c r="J79" s="3"/>
    </row>
    <row r="80" spans="2:10" x14ac:dyDescent="0.25">
      <c r="B80" s="15" t="s">
        <v>51</v>
      </c>
      <c r="C80" s="13"/>
      <c r="D80" s="13"/>
      <c r="E80" s="13">
        <f>'[1]Park Fund'!E24</f>
        <v>1091823.47</v>
      </c>
      <c r="F80" s="13">
        <f>'[1]Park Fund'!C24</f>
        <v>2146000</v>
      </c>
      <c r="G80" s="13">
        <f t="shared" si="19"/>
        <v>1054176.53</v>
      </c>
      <c r="H80" s="21"/>
      <c r="I80" s="14">
        <f t="shared" si="20"/>
        <v>0.50877142124883501</v>
      </c>
      <c r="J80" s="3"/>
    </row>
    <row r="81" spans="2:10" x14ac:dyDescent="0.25">
      <c r="C81" s="13"/>
      <c r="D81" s="13"/>
      <c r="E81" s="13"/>
      <c r="F81" s="13"/>
      <c r="G81" s="21"/>
      <c r="H81" s="21"/>
      <c r="I81" s="14"/>
      <c r="J81" s="3"/>
    </row>
    <row r="82" spans="2:10" ht="15.75" thickBot="1" x14ac:dyDescent="0.3">
      <c r="B82" s="34" t="s">
        <v>39</v>
      </c>
      <c r="C82" s="2"/>
      <c r="D82" s="13"/>
      <c r="E82" s="36">
        <f t="shared" ref="E82:G82" si="21">E79-E80</f>
        <v>100290.38000000012</v>
      </c>
      <c r="F82" s="36">
        <f t="shared" si="21"/>
        <v>-836849</v>
      </c>
      <c r="G82" s="36">
        <f t="shared" si="21"/>
        <v>-937139.38000000012</v>
      </c>
      <c r="H82" s="21"/>
      <c r="I82" s="14"/>
      <c r="J82" s="3"/>
    </row>
    <row r="83" spans="2:10" ht="15.75" thickTop="1" x14ac:dyDescent="0.25">
      <c r="C83" s="13"/>
      <c r="D83" s="13"/>
      <c r="E83" s="13"/>
      <c r="F83" s="13"/>
      <c r="G83" s="21"/>
      <c r="H83" s="21"/>
      <c r="I83" s="14"/>
      <c r="J83" s="3"/>
    </row>
    <row r="84" spans="2:10" x14ac:dyDescent="0.25">
      <c r="C84" s="13"/>
      <c r="D84" s="13"/>
      <c r="E84" s="13"/>
      <c r="F84" s="13"/>
      <c r="G84" s="21"/>
      <c r="H84" s="21"/>
      <c r="I84" s="14"/>
      <c r="J84" s="3"/>
    </row>
    <row r="85" spans="2:10" x14ac:dyDescent="0.25">
      <c r="B85" s="8" t="s">
        <v>52</v>
      </c>
      <c r="C85" s="13"/>
      <c r="D85" s="13"/>
      <c r="E85" s="13"/>
      <c r="F85" s="13"/>
      <c r="G85" s="21"/>
      <c r="H85" s="21"/>
      <c r="I85" s="14"/>
      <c r="J85" s="3"/>
    </row>
    <row r="86" spans="2:10" x14ac:dyDescent="0.25">
      <c r="B86" s="15" t="s">
        <v>53</v>
      </c>
      <c r="C86" s="13"/>
      <c r="D86" s="13"/>
      <c r="E86" s="13">
        <f>'[1]Fund Balance'!H14</f>
        <v>199967.11</v>
      </c>
      <c r="F86" s="13">
        <v>397517</v>
      </c>
      <c r="G86" s="13">
        <f t="shared" ref="G86:G87" si="22">F86-E86</f>
        <v>197549.89</v>
      </c>
      <c r="H86" s="21"/>
      <c r="I86" s="14">
        <f t="shared" ref="I86:I87" si="23">E86/F86</f>
        <v>0.50304039827227509</v>
      </c>
      <c r="J86" s="3"/>
    </row>
    <row r="87" spans="2:10" x14ac:dyDescent="0.25">
      <c r="B87" s="15" t="s">
        <v>54</v>
      </c>
      <c r="C87" s="13"/>
      <c r="D87" s="13"/>
      <c r="E87" s="13">
        <f>'[1]Fund Balance'!H20</f>
        <v>399934.21</v>
      </c>
      <c r="F87" s="13">
        <v>397517</v>
      </c>
      <c r="G87" s="13">
        <f t="shared" si="22"/>
        <v>-2417.210000000021</v>
      </c>
      <c r="H87" s="21"/>
      <c r="I87" s="14">
        <f t="shared" si="23"/>
        <v>1.0060807713883935</v>
      </c>
      <c r="J87" s="3"/>
    </row>
    <row r="88" spans="2:10" x14ac:dyDescent="0.25">
      <c r="C88" s="13"/>
      <c r="D88" s="13"/>
      <c r="E88" s="13"/>
      <c r="F88" s="13"/>
      <c r="G88" s="21"/>
      <c r="H88" s="21"/>
      <c r="I88" s="14"/>
      <c r="J88" s="3"/>
    </row>
    <row r="89" spans="2:10" ht="15.75" thickBot="1" x14ac:dyDescent="0.3">
      <c r="B89" s="34" t="s">
        <v>39</v>
      </c>
      <c r="C89" s="2"/>
      <c r="D89" s="13"/>
      <c r="E89" s="36">
        <f t="shared" ref="E89:G89" si="24">E86-E87</f>
        <v>-199967.10000000003</v>
      </c>
      <c r="F89" s="36">
        <f t="shared" si="24"/>
        <v>0</v>
      </c>
      <c r="G89" s="36">
        <f t="shared" si="24"/>
        <v>199967.10000000003</v>
      </c>
      <c r="H89" s="21"/>
      <c r="I89" s="14"/>
      <c r="J89" s="3"/>
    </row>
    <row r="90" spans="2:10" ht="15.75" thickTop="1" x14ac:dyDescent="0.25">
      <c r="C90" s="13"/>
      <c r="D90" s="13"/>
      <c r="E90" s="13"/>
      <c r="F90" s="13"/>
      <c r="G90" s="21"/>
      <c r="H90" s="21"/>
      <c r="I90" s="14"/>
      <c r="J90" s="3"/>
    </row>
    <row r="91" spans="2:10" x14ac:dyDescent="0.25">
      <c r="C91" s="13"/>
      <c r="D91" s="13"/>
      <c r="E91" s="13"/>
      <c r="F91" s="13"/>
      <c r="G91" s="21"/>
      <c r="H91" s="21"/>
      <c r="I91" s="14"/>
      <c r="J91" s="3"/>
    </row>
    <row r="92" spans="2:10" x14ac:dyDescent="0.25">
      <c r="C92" s="13"/>
      <c r="D92" s="13"/>
      <c r="E92" s="13"/>
      <c r="F92" s="13"/>
      <c r="G92" s="21"/>
      <c r="H92" s="21"/>
      <c r="I92" s="14"/>
      <c r="J92" s="3"/>
    </row>
    <row r="93" spans="2:10" x14ac:dyDescent="0.25">
      <c r="C93" s="13"/>
      <c r="D93" s="13"/>
      <c r="E93" s="13"/>
      <c r="F93" s="13"/>
      <c r="G93" s="21"/>
      <c r="H93" s="21"/>
      <c r="I93" s="14"/>
      <c r="J93" s="3"/>
    </row>
  </sheetData>
  <mergeCells count="23">
    <mergeCell ref="B75:C75"/>
    <mergeCell ref="B82:C82"/>
    <mergeCell ref="B89:C89"/>
    <mergeCell ref="I55:I56"/>
    <mergeCell ref="B61:C61"/>
    <mergeCell ref="E62:E63"/>
    <mergeCell ref="F62:F63"/>
    <mergeCell ref="I62:I63"/>
    <mergeCell ref="B68:C68"/>
    <mergeCell ref="B21:C21"/>
    <mergeCell ref="B37:C37"/>
    <mergeCell ref="B50:C50"/>
    <mergeCell ref="B53:C53"/>
    <mergeCell ref="E55:E56"/>
    <mergeCell ref="F55:F56"/>
    <mergeCell ref="A1:J1"/>
    <mergeCell ref="A2:I2"/>
    <mergeCell ref="A3:J3"/>
    <mergeCell ref="A4:J4"/>
    <mergeCell ref="D6:D7"/>
    <mergeCell ref="E6:E7"/>
    <mergeCell ref="F6:F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 Groce</dc:creator>
  <cp:lastModifiedBy>Lauryn Groce</cp:lastModifiedBy>
  <dcterms:created xsi:type="dcterms:W3CDTF">2026-08-06T20:38:04Z</dcterms:created>
  <dcterms:modified xsi:type="dcterms:W3CDTF">2026-08-06T20:38:38Z</dcterms:modified>
</cp:coreProperties>
</file>